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EVALLOS\Desktop\"/>
    </mc:Choice>
  </mc:AlternateContent>
  <xr:revisionPtr revIDLastSave="0" documentId="8_{EFE78911-78D0-490B-A761-2892230C0826}" xr6:coauthVersionLast="45" xr6:coauthVersionMax="45" xr10:uidLastSave="{00000000-0000-0000-0000-000000000000}"/>
  <bookViews>
    <workbookView xWindow="-120" yWindow="-120" windowWidth="21840" windowHeight="13140" activeTab="1" xr2:uid="{3C72BA03-DBB1-40CF-B344-1AC1B7637559}"/>
  </bookViews>
  <sheets>
    <sheet name="POBLACIÓN" sheetId="1" r:id="rId1"/>
    <sheet name="DOTACIÓN FUTURA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2" l="1"/>
  <c r="G34" i="1" l="1"/>
  <c r="H34" i="1"/>
  <c r="I34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9" i="1"/>
  <c r="G10" i="1"/>
  <c r="J10" i="1" s="1"/>
  <c r="D10" i="2" s="1"/>
  <c r="E10" i="2" s="1"/>
  <c r="F10" i="2" s="1"/>
  <c r="H10" i="2" s="1"/>
  <c r="G11" i="1"/>
  <c r="G12" i="1"/>
  <c r="J12" i="1" s="1"/>
  <c r="D12" i="2" s="1"/>
  <c r="E12" i="2" s="1"/>
  <c r="G13" i="1"/>
  <c r="G14" i="1"/>
  <c r="J14" i="1" s="1"/>
  <c r="D14" i="2" s="1"/>
  <c r="E14" i="2" s="1"/>
  <c r="F14" i="2" s="1"/>
  <c r="H14" i="2" s="1"/>
  <c r="G15" i="1"/>
  <c r="G16" i="1"/>
  <c r="J16" i="1" s="1"/>
  <c r="D16" i="2" s="1"/>
  <c r="E16" i="2" s="1"/>
  <c r="G17" i="1"/>
  <c r="G18" i="1"/>
  <c r="J18" i="1" s="1"/>
  <c r="D18" i="2" s="1"/>
  <c r="E18" i="2" s="1"/>
  <c r="F18" i="2" s="1"/>
  <c r="H18" i="2" s="1"/>
  <c r="G19" i="1"/>
  <c r="G20" i="1"/>
  <c r="G21" i="1"/>
  <c r="G22" i="1"/>
  <c r="J22" i="1" s="1"/>
  <c r="D22" i="2" s="1"/>
  <c r="E22" i="2" s="1"/>
  <c r="F22" i="2" s="1"/>
  <c r="H22" i="2" s="1"/>
  <c r="G23" i="1"/>
  <c r="G24" i="1"/>
  <c r="G25" i="1"/>
  <c r="G26" i="1"/>
  <c r="J26" i="1" s="1"/>
  <c r="D26" i="2" s="1"/>
  <c r="E26" i="2" s="1"/>
  <c r="F26" i="2" s="1"/>
  <c r="H26" i="2" s="1"/>
  <c r="G27" i="1"/>
  <c r="G28" i="1"/>
  <c r="G29" i="1"/>
  <c r="G30" i="1"/>
  <c r="J30" i="1" s="1"/>
  <c r="D30" i="2" s="1"/>
  <c r="E30" i="2" s="1"/>
  <c r="F30" i="2" s="1"/>
  <c r="H30" i="2" s="1"/>
  <c r="G31" i="1"/>
  <c r="G32" i="1"/>
  <c r="G33" i="1"/>
  <c r="G9" i="1"/>
  <c r="J9" i="1" s="1"/>
  <c r="E9" i="2" s="1"/>
  <c r="F9" i="2" s="1"/>
  <c r="H9" i="2" s="1"/>
  <c r="J29" i="1" l="1"/>
  <c r="D29" i="2" s="1"/>
  <c r="E29" i="2" s="1"/>
  <c r="G29" i="2" s="1"/>
  <c r="J25" i="1"/>
  <c r="D25" i="2" s="1"/>
  <c r="E25" i="2" s="1"/>
  <c r="G25" i="2" s="1"/>
  <c r="J21" i="1"/>
  <c r="D21" i="2" s="1"/>
  <c r="E21" i="2" s="1"/>
  <c r="G21" i="2" s="1"/>
  <c r="J17" i="1"/>
  <c r="D17" i="2" s="1"/>
  <c r="E17" i="2" s="1"/>
  <c r="G17" i="2" s="1"/>
  <c r="J13" i="1"/>
  <c r="D13" i="2" s="1"/>
  <c r="E13" i="2" s="1"/>
  <c r="G13" i="2" s="1"/>
  <c r="J31" i="1"/>
  <c r="D31" i="2" s="1"/>
  <c r="E31" i="2" s="1"/>
  <c r="F31" i="2" s="1"/>
  <c r="H31" i="2" s="1"/>
  <c r="J27" i="1"/>
  <c r="D27" i="2" s="1"/>
  <c r="E27" i="2" s="1"/>
  <c r="F27" i="2" s="1"/>
  <c r="H27" i="2" s="1"/>
  <c r="J23" i="1"/>
  <c r="D23" i="2" s="1"/>
  <c r="E23" i="2" s="1"/>
  <c r="F23" i="2" s="1"/>
  <c r="H23" i="2" s="1"/>
  <c r="J19" i="1"/>
  <c r="D19" i="2" s="1"/>
  <c r="E19" i="2" s="1"/>
  <c r="F19" i="2" s="1"/>
  <c r="H19" i="2" s="1"/>
  <c r="J15" i="1"/>
  <c r="D15" i="2" s="1"/>
  <c r="E15" i="2" s="1"/>
  <c r="F15" i="2" s="1"/>
  <c r="H15" i="2" s="1"/>
  <c r="J11" i="1"/>
  <c r="D11" i="2" s="1"/>
  <c r="E11" i="2" s="1"/>
  <c r="F11" i="2" s="1"/>
  <c r="H11" i="2" s="1"/>
  <c r="J32" i="1"/>
  <c r="D32" i="2" s="1"/>
  <c r="E32" i="2" s="1"/>
  <c r="F32" i="2" s="1"/>
  <c r="H32" i="2" s="1"/>
  <c r="J28" i="1"/>
  <c r="D28" i="2" s="1"/>
  <c r="E28" i="2" s="1"/>
  <c r="G28" i="2" s="1"/>
  <c r="J24" i="1"/>
  <c r="D24" i="2" s="1"/>
  <c r="E24" i="2" s="1"/>
  <c r="G24" i="2" s="1"/>
  <c r="J20" i="1"/>
  <c r="D20" i="2" s="1"/>
  <c r="E20" i="2" s="1"/>
  <c r="F20" i="2" s="1"/>
  <c r="H20" i="2" s="1"/>
  <c r="J34" i="1"/>
  <c r="D34" i="2" s="1"/>
  <c r="E34" i="2" s="1"/>
  <c r="F34" i="2" s="1"/>
  <c r="H34" i="2" s="1"/>
  <c r="G12" i="2"/>
  <c r="F12" i="2"/>
  <c r="H12" i="2" s="1"/>
  <c r="F24" i="2"/>
  <c r="H24" i="2" s="1"/>
  <c r="G16" i="2"/>
  <c r="F16" i="2"/>
  <c r="H16" i="2" s="1"/>
  <c r="J33" i="1"/>
  <c r="D33" i="2" s="1"/>
  <c r="E33" i="2" s="1"/>
  <c r="G33" i="2" s="1"/>
  <c r="G22" i="2"/>
  <c r="G10" i="2"/>
  <c r="F29" i="2"/>
  <c r="H29" i="2" s="1"/>
  <c r="F25" i="2"/>
  <c r="H25" i="2" s="1"/>
  <c r="F21" i="2"/>
  <c r="H21" i="2" s="1"/>
  <c r="G9" i="2"/>
  <c r="G31" i="2"/>
  <c r="G19" i="2"/>
  <c r="G26" i="2"/>
  <c r="G14" i="2"/>
  <c r="G30" i="2"/>
  <c r="G18" i="2"/>
  <c r="G15" i="2" l="1"/>
  <c r="F13" i="2"/>
  <c r="H13" i="2" s="1"/>
  <c r="G23" i="2"/>
  <c r="G34" i="2"/>
  <c r="G11" i="2"/>
  <c r="G27" i="2"/>
  <c r="F17" i="2"/>
  <c r="H17" i="2" s="1"/>
  <c r="G32" i="2"/>
  <c r="F28" i="2"/>
  <c r="H28" i="2" s="1"/>
  <c r="F33" i="2"/>
  <c r="H33" i="2" s="1"/>
  <c r="G20" i="2"/>
</calcChain>
</file>

<file path=xl/sharedStrings.xml><?xml version="1.0" encoding="utf-8"?>
<sst xmlns="http://schemas.openxmlformats.org/spreadsheetml/2006/main" count="23" uniqueCount="18">
  <si>
    <t>n</t>
  </si>
  <si>
    <t>Años</t>
  </si>
  <si>
    <t>Aritmético</t>
  </si>
  <si>
    <t>Geométrico</t>
  </si>
  <si>
    <t>Promedio</t>
  </si>
  <si>
    <t>Población</t>
  </si>
  <si>
    <t>Período de diseño 25 años</t>
  </si>
  <si>
    <t>Población Rural 2020</t>
  </si>
  <si>
    <t>Tasa de crecimiento poblacional costa (INEC)</t>
  </si>
  <si>
    <t>Exponencial</t>
  </si>
  <si>
    <t>Población Futura</t>
  </si>
  <si>
    <t>Caudal Medio Diario (l/s)</t>
  </si>
  <si>
    <t>Caudal Máximo Diario (l/s)</t>
  </si>
  <si>
    <t>Caudal Máximo Horario (l/s)</t>
  </si>
  <si>
    <r>
      <t>Caudal de consumo diario (m</t>
    </r>
    <r>
      <rPr>
        <sz val="11"/>
        <color theme="1"/>
        <rFont val="Times New Roman"/>
        <family val="1"/>
      </rPr>
      <t>³</t>
    </r>
    <r>
      <rPr>
        <sz val="11"/>
        <color theme="1"/>
        <rFont val="Calibri"/>
        <family val="2"/>
      </rPr>
      <t>/día)</t>
    </r>
  </si>
  <si>
    <t>Dotación</t>
  </si>
  <si>
    <t>l/hab/dia</t>
  </si>
  <si>
    <t>%.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</si>
</sst>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">
    <xf numFmtId="0" fontId="0" fillId="0" borderId="0" xfId="0"/>
    <xf numFmtId="0" fontId="0" fillId="0" borderId="1" xfId="0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1" applyNumberFormat="1" applyFont="1" applyBorder="1" applyAlignment="1">
      <alignment horizontal="center"/>
    </xf>
    <xf numFmtId="1" fontId="0" fillId="0" borderId="1" xfId="0" applyNumberFormat="1" applyBorder="1" applyAlignment="1">
      <alignment horizontal="center" vertical="center"/>
    </xf>
    <xf numFmtId="1" fontId="0" fillId="0" borderId="0" xfId="0" applyNumberFormat="1" applyBorder="1" applyAlignment="1">
      <alignment horizontal="center"/>
    </xf>
    <xf numFmtId="1" fontId="0" fillId="0" borderId="0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1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1" applyNumberFormat="1" applyFont="1" applyBorder="1" applyAlignment="1">
      <alignment horizontal="center"/>
    </xf>
    <xf numFmtId="0" fontId="0" fillId="0" borderId="5" xfId="1" applyNumberFormat="1" applyFont="1" applyBorder="1" applyAlignment="1">
      <alignment horizontal="center"/>
    </xf>
    <xf numFmtId="0" fontId="0" fillId="0" borderId="6" xfId="0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BFCD7-BDD8-4CEF-ACCA-DDBDE64A380F}">
  <sheetPr>
    <tabColor theme="3" tint="0.39997558519241921"/>
  </sheetPr>
  <dimension ref="E2:J39"/>
  <sheetViews>
    <sheetView topLeftCell="D1" workbookViewId="0">
      <selection activeCell="I3" sqref="I3:J3"/>
    </sheetView>
  </sheetViews>
  <sheetFormatPr baseColWidth="10" defaultRowHeight="15" x14ac:dyDescent="0.25"/>
  <sheetData>
    <row r="2" spans="5:10" x14ac:dyDescent="0.25">
      <c r="E2" s="13" t="s">
        <v>7</v>
      </c>
      <c r="F2" s="13"/>
      <c r="G2" s="13"/>
      <c r="H2" s="13"/>
      <c r="I2" s="13">
        <v>21200</v>
      </c>
      <c r="J2" s="13"/>
    </row>
    <row r="3" spans="5:10" x14ac:dyDescent="0.25">
      <c r="E3" s="13" t="s">
        <v>8</v>
      </c>
      <c r="F3" s="13"/>
      <c r="G3" s="13"/>
      <c r="H3" s="13"/>
      <c r="I3" s="14">
        <v>1.5</v>
      </c>
      <c r="J3" s="14"/>
    </row>
    <row r="4" spans="5:10" x14ac:dyDescent="0.25">
      <c r="E4" s="15"/>
      <c r="F4" s="15"/>
      <c r="G4" s="15"/>
      <c r="H4" s="15"/>
      <c r="I4" s="16"/>
    </row>
    <row r="5" spans="5:10" x14ac:dyDescent="0.25">
      <c r="E5" s="16"/>
      <c r="F5" s="16"/>
      <c r="G5" s="16"/>
      <c r="H5" s="16"/>
      <c r="I5" s="16"/>
    </row>
    <row r="6" spans="5:10" x14ac:dyDescent="0.25">
      <c r="E6" s="13" t="s">
        <v>6</v>
      </c>
      <c r="F6" s="13"/>
      <c r="G6" s="13"/>
      <c r="H6" s="13"/>
      <c r="I6" s="13"/>
      <c r="J6" s="13"/>
    </row>
    <row r="7" spans="5:10" x14ac:dyDescent="0.25">
      <c r="E7" s="13" t="s">
        <v>5</v>
      </c>
      <c r="F7" s="13"/>
      <c r="G7" s="13"/>
      <c r="H7" s="13"/>
      <c r="I7" s="13"/>
      <c r="J7" s="13"/>
    </row>
    <row r="8" spans="5:10" x14ac:dyDescent="0.25">
      <c r="E8" s="1" t="s">
        <v>0</v>
      </c>
      <c r="F8" s="1" t="s">
        <v>1</v>
      </c>
      <c r="G8" s="1" t="s">
        <v>2</v>
      </c>
      <c r="H8" s="1" t="s">
        <v>3</v>
      </c>
      <c r="I8" s="1" t="s">
        <v>9</v>
      </c>
      <c r="J8" s="1" t="s">
        <v>4</v>
      </c>
    </row>
    <row r="9" spans="5:10" x14ac:dyDescent="0.25">
      <c r="E9" s="1">
        <v>0</v>
      </c>
      <c r="F9" s="1">
        <v>2020</v>
      </c>
      <c r="G9" s="2">
        <f>(I$2+(E9*I$3))</f>
        <v>21200</v>
      </c>
      <c r="H9" s="2">
        <f>I$2*((1)+(1.5/100))^E9</f>
        <v>21200</v>
      </c>
      <c r="I9" s="2">
        <f>+(I$2*2.718281828^(0.015*E9))</f>
        <v>21200</v>
      </c>
      <c r="J9" s="5">
        <f>(G9+H9+I9)/3</f>
        <v>21200</v>
      </c>
    </row>
    <row r="10" spans="5:10" x14ac:dyDescent="0.25">
      <c r="E10" s="1">
        <v>1</v>
      </c>
      <c r="F10" s="1">
        <v>2021</v>
      </c>
      <c r="G10" s="2">
        <f t="shared" ref="G10:G34" si="0">(I$2+(E10*I$3))</f>
        <v>21201.5</v>
      </c>
      <c r="H10" s="2">
        <f t="shared" ref="H10:H34" si="1">I$2*((1)+(I$3/100))^E10</f>
        <v>21517.999999999996</v>
      </c>
      <c r="I10" s="2">
        <f t="shared" ref="I10:I34" si="2">+(I$2*2.718281828^(0.015*E10))</f>
        <v>21520.39696979873</v>
      </c>
      <c r="J10" s="5">
        <f t="shared" ref="J10:J34" si="3">(G10+H10+I10)/3</f>
        <v>21413.298989932911</v>
      </c>
    </row>
    <row r="11" spans="5:10" x14ac:dyDescent="0.25">
      <c r="E11" s="1">
        <v>2</v>
      </c>
      <c r="F11" s="1">
        <v>2022</v>
      </c>
      <c r="G11" s="2">
        <f t="shared" si="0"/>
        <v>21203</v>
      </c>
      <c r="H11" s="2">
        <f t="shared" si="1"/>
        <v>21840.769999999993</v>
      </c>
      <c r="I11" s="2">
        <f t="shared" si="2"/>
        <v>21845.636119703886</v>
      </c>
      <c r="J11" s="5">
        <f t="shared" si="3"/>
        <v>21629.802039901293</v>
      </c>
    </row>
    <row r="12" spans="5:10" x14ac:dyDescent="0.25">
      <c r="E12" s="1">
        <v>3</v>
      </c>
      <c r="F12" s="1">
        <v>2023</v>
      </c>
      <c r="G12" s="2">
        <f t="shared" si="0"/>
        <v>21204.5</v>
      </c>
      <c r="H12" s="2">
        <f t="shared" si="1"/>
        <v>22168.381549999991</v>
      </c>
      <c r="I12" s="2">
        <f t="shared" si="2"/>
        <v>22175.790629896281</v>
      </c>
      <c r="J12" s="5">
        <f t="shared" si="3"/>
        <v>21849.557393298757</v>
      </c>
    </row>
    <row r="13" spans="5:10" x14ac:dyDescent="0.25">
      <c r="E13" s="1">
        <v>4</v>
      </c>
      <c r="F13" s="1">
        <v>2024</v>
      </c>
      <c r="G13" s="2">
        <f t="shared" si="0"/>
        <v>21206</v>
      </c>
      <c r="H13" s="2">
        <f t="shared" si="1"/>
        <v>22500.907273249988</v>
      </c>
      <c r="I13" s="2">
        <f t="shared" si="2"/>
        <v>22510.934786533533</v>
      </c>
      <c r="J13" s="5">
        <f t="shared" si="3"/>
        <v>22072.614019927842</v>
      </c>
    </row>
    <row r="14" spans="5:10" x14ac:dyDescent="0.25">
      <c r="E14" s="1">
        <v>5</v>
      </c>
      <c r="F14" s="1">
        <v>2025</v>
      </c>
      <c r="G14" s="2">
        <f t="shared" si="0"/>
        <v>21207.5</v>
      </c>
      <c r="H14" s="2">
        <f t="shared" si="1"/>
        <v>22838.420882348735</v>
      </c>
      <c r="I14" s="2">
        <f t="shared" si="2"/>
        <v>22851.143998464766</v>
      </c>
      <c r="J14" s="5">
        <f t="shared" si="3"/>
        <v>22299.021626937832</v>
      </c>
    </row>
    <row r="15" spans="5:10" x14ac:dyDescent="0.25">
      <c r="E15" s="1">
        <v>6</v>
      </c>
      <c r="F15" s="1">
        <v>2026</v>
      </c>
      <c r="G15" s="2">
        <f t="shared" si="0"/>
        <v>21209</v>
      </c>
      <c r="H15" s="2">
        <f t="shared" si="1"/>
        <v>23180.997195583961</v>
      </c>
      <c r="I15" s="2">
        <f t="shared" si="2"/>
        <v>23196.494814197904</v>
      </c>
      <c r="J15" s="5">
        <f t="shared" si="3"/>
        <v>22528.830669927283</v>
      </c>
    </row>
    <row r="16" spans="5:10" x14ac:dyDescent="0.25">
      <c r="E16" s="1">
        <v>7</v>
      </c>
      <c r="F16" s="1">
        <v>2027</v>
      </c>
      <c r="G16" s="2">
        <f t="shared" si="0"/>
        <v>21210.5</v>
      </c>
      <c r="H16" s="2">
        <f t="shared" si="1"/>
        <v>23528.712153517718</v>
      </c>
      <c r="I16" s="2">
        <f t="shared" si="2"/>
        <v>23547.064939123422</v>
      </c>
      <c r="J16" s="5">
        <f t="shared" si="3"/>
        <v>22762.09236421371</v>
      </c>
    </row>
    <row r="17" spans="5:10" x14ac:dyDescent="0.25">
      <c r="E17" s="1">
        <v>8</v>
      </c>
      <c r="F17" s="1">
        <v>2028</v>
      </c>
      <c r="G17" s="2">
        <f t="shared" si="0"/>
        <v>21212</v>
      </c>
      <c r="H17" s="2">
        <f t="shared" si="1"/>
        <v>23881.642835820479</v>
      </c>
      <c r="I17" s="2">
        <f t="shared" si="2"/>
        <v>23902.933252998377</v>
      </c>
      <c r="J17" s="5">
        <f t="shared" si="3"/>
        <v>22998.85869627295</v>
      </c>
    </row>
    <row r="18" spans="5:10" x14ac:dyDescent="0.25">
      <c r="E18" s="1">
        <v>9</v>
      </c>
      <c r="F18" s="1">
        <v>2029</v>
      </c>
      <c r="G18" s="2">
        <f t="shared" si="0"/>
        <v>21213.5</v>
      </c>
      <c r="H18" s="2">
        <f t="shared" si="1"/>
        <v>24239.867478357784</v>
      </c>
      <c r="I18" s="2">
        <f t="shared" si="2"/>
        <v>24264.179827694694</v>
      </c>
      <c r="J18" s="5">
        <f t="shared" si="3"/>
        <v>23239.182435350827</v>
      </c>
    </row>
    <row r="19" spans="5:10" x14ac:dyDescent="0.25">
      <c r="E19" s="1">
        <v>10</v>
      </c>
      <c r="F19" s="1">
        <v>2030</v>
      </c>
      <c r="G19" s="2">
        <f t="shared" si="0"/>
        <v>21215</v>
      </c>
      <c r="H19" s="2">
        <f t="shared" si="1"/>
        <v>24603.465490533148</v>
      </c>
      <c r="I19" s="2">
        <f t="shared" si="2"/>
        <v>24630.885945215676</v>
      </c>
      <c r="J19" s="5">
        <f t="shared" si="3"/>
        <v>23483.117145249609</v>
      </c>
    </row>
    <row r="20" spans="5:10" x14ac:dyDescent="0.25">
      <c r="E20" s="1">
        <v>11</v>
      </c>
      <c r="F20" s="1">
        <v>2031</v>
      </c>
      <c r="G20" s="2">
        <f t="shared" si="0"/>
        <v>21216.5</v>
      </c>
      <c r="H20" s="2">
        <f t="shared" si="1"/>
        <v>24972.517472891144</v>
      </c>
      <c r="I20" s="2">
        <f t="shared" si="2"/>
        <v>25003.134115984791</v>
      </c>
      <c r="J20" s="5">
        <f t="shared" si="3"/>
        <v>23730.717196291978</v>
      </c>
    </row>
    <row r="21" spans="5:10" x14ac:dyDescent="0.25">
      <c r="E21" s="1">
        <v>12</v>
      </c>
      <c r="F21" s="1">
        <v>2032</v>
      </c>
      <c r="G21" s="2">
        <f t="shared" si="0"/>
        <v>21218</v>
      </c>
      <c r="H21" s="2">
        <f t="shared" si="1"/>
        <v>25347.105234984505</v>
      </c>
      <c r="I21" s="2">
        <f t="shared" si="2"/>
        <v>25381.008097410864</v>
      </c>
      <c r="J21" s="5">
        <f t="shared" si="3"/>
        <v>23982.037777465124</v>
      </c>
    </row>
    <row r="22" spans="5:10" x14ac:dyDescent="0.25">
      <c r="E22" s="1">
        <v>13</v>
      </c>
      <c r="F22" s="1">
        <v>2033</v>
      </c>
      <c r="G22" s="2">
        <f t="shared" si="0"/>
        <v>21219.5</v>
      </c>
      <c r="H22" s="2">
        <f t="shared" si="1"/>
        <v>25727.31181350927</v>
      </c>
      <c r="I22" s="2">
        <f t="shared" si="2"/>
        <v>25764.592912733857</v>
      </c>
      <c r="J22" s="5">
        <f t="shared" si="3"/>
        <v>24237.13490874771</v>
      </c>
    </row>
    <row r="23" spans="5:10" x14ac:dyDescent="0.25">
      <c r="E23" s="1">
        <v>14</v>
      </c>
      <c r="F23" s="1">
        <v>2034</v>
      </c>
      <c r="G23" s="2">
        <f t="shared" si="0"/>
        <v>21221</v>
      </c>
      <c r="H23" s="2">
        <f t="shared" si="1"/>
        <v>26113.221490711905</v>
      </c>
      <c r="I23" s="2">
        <f t="shared" si="2"/>
        <v>26153.974870155449</v>
      </c>
      <c r="J23" s="5">
        <f t="shared" si="3"/>
        <v>24496.06545362245</v>
      </c>
    </row>
    <row r="24" spans="5:10" x14ac:dyDescent="0.25">
      <c r="E24" s="1">
        <v>15</v>
      </c>
      <c r="F24" s="1">
        <v>2035</v>
      </c>
      <c r="G24" s="2">
        <f t="shared" si="0"/>
        <v>21222.5</v>
      </c>
      <c r="H24" s="2">
        <f t="shared" si="1"/>
        <v>26504.919813072578</v>
      </c>
      <c r="I24" s="2">
        <f t="shared" si="2"/>
        <v>26549.241582258746</v>
      </c>
      <c r="J24" s="5">
        <f t="shared" si="3"/>
        <v>24758.887131777108</v>
      </c>
    </row>
    <row r="25" spans="5:10" x14ac:dyDescent="0.25">
      <c r="E25" s="1">
        <v>16</v>
      </c>
      <c r="F25" s="1">
        <v>2036</v>
      </c>
      <c r="G25" s="2">
        <f t="shared" si="0"/>
        <v>21224</v>
      </c>
      <c r="H25" s="2">
        <f t="shared" si="1"/>
        <v>26902.493610268662</v>
      </c>
      <c r="I25" s="2">
        <f t="shared" si="2"/>
        <v>26950.481985721486</v>
      </c>
      <c r="J25" s="5">
        <f t="shared" si="3"/>
        <v>25025.658531996716</v>
      </c>
    </row>
    <row r="26" spans="5:10" x14ac:dyDescent="0.25">
      <c r="E26" s="1">
        <v>17</v>
      </c>
      <c r="F26" s="1">
        <v>2037</v>
      </c>
      <c r="G26" s="2">
        <f t="shared" si="0"/>
        <v>21225.5</v>
      </c>
      <c r="H26" s="2">
        <f t="shared" si="1"/>
        <v>27306.03101442269</v>
      </c>
      <c r="I26" s="2">
        <f t="shared" si="2"/>
        <v>27357.786361327166</v>
      </c>
      <c r="J26" s="5">
        <f t="shared" si="3"/>
        <v>25296.439125249952</v>
      </c>
    </row>
    <row r="27" spans="5:10" x14ac:dyDescent="0.25">
      <c r="E27" s="1">
        <v>18</v>
      </c>
      <c r="F27" s="1">
        <v>2038</v>
      </c>
      <c r="G27" s="2">
        <f t="shared" si="0"/>
        <v>21227</v>
      </c>
      <c r="H27" s="2">
        <f t="shared" si="1"/>
        <v>27715.621479639027</v>
      </c>
      <c r="I27" s="2">
        <f t="shared" si="2"/>
        <v>27771.246354278592</v>
      </c>
      <c r="J27" s="5">
        <f t="shared" si="3"/>
        <v>25571.289277972537</v>
      </c>
    </row>
    <row r="28" spans="5:10" x14ac:dyDescent="0.25">
      <c r="E28" s="1">
        <v>19</v>
      </c>
      <c r="F28" s="1">
        <v>2039</v>
      </c>
      <c r="G28" s="2">
        <f t="shared" si="0"/>
        <v>21228.5</v>
      </c>
      <c r="H28" s="2">
        <f t="shared" si="1"/>
        <v>28131.355801833612</v>
      </c>
      <c r="I28" s="2">
        <f t="shared" si="2"/>
        <v>28190.954994818443</v>
      </c>
      <c r="J28" s="5">
        <f t="shared" si="3"/>
        <v>25850.270265550684</v>
      </c>
    </row>
    <row r="29" spans="5:10" x14ac:dyDescent="0.25">
      <c r="E29" s="1">
        <v>20</v>
      </c>
      <c r="F29" s="1">
        <v>2040</v>
      </c>
      <c r="G29" s="2">
        <f t="shared" si="0"/>
        <v>21230</v>
      </c>
      <c r="H29" s="2">
        <f t="shared" si="1"/>
        <v>28553.326138861106</v>
      </c>
      <c r="I29" s="2">
        <f t="shared" si="2"/>
        <v>28617.006719161473</v>
      </c>
      <c r="J29" s="5">
        <f t="shared" si="3"/>
        <v>26133.444286007525</v>
      </c>
    </row>
    <row r="30" spans="5:10" x14ac:dyDescent="0.25">
      <c r="E30" s="1">
        <v>21</v>
      </c>
      <c r="F30" s="1">
        <v>2041</v>
      </c>
      <c r="G30" s="2">
        <f t="shared" si="0"/>
        <v>21231.5</v>
      </c>
      <c r="H30" s="2">
        <f t="shared" si="1"/>
        <v>28981.626030944022</v>
      </c>
      <c r="I30" s="2">
        <f t="shared" si="2"/>
        <v>29049.497390743036</v>
      </c>
      <c r="J30" s="5">
        <f t="shared" si="3"/>
        <v>26420.874473895688</v>
      </c>
    </row>
    <row r="31" spans="5:10" x14ac:dyDescent="0.25">
      <c r="E31" s="1">
        <v>22</v>
      </c>
      <c r="F31" s="1">
        <v>2042</v>
      </c>
      <c r="G31" s="2">
        <f t="shared" si="0"/>
        <v>21233</v>
      </c>
      <c r="H31" s="2">
        <f t="shared" si="1"/>
        <v>29416.350421408177</v>
      </c>
      <c r="I31" s="2">
        <f t="shared" si="2"/>
        <v>29488.524321788798</v>
      </c>
      <c r="J31" s="5">
        <f t="shared" si="3"/>
        <v>26712.624914398988</v>
      </c>
    </row>
    <row r="32" spans="5:10" x14ac:dyDescent="0.25">
      <c r="E32" s="1">
        <v>23</v>
      </c>
      <c r="F32" s="1">
        <v>2043</v>
      </c>
      <c r="G32" s="2">
        <f t="shared" si="0"/>
        <v>21234.5</v>
      </c>
      <c r="H32" s="2">
        <f t="shared" si="1"/>
        <v>29857.595677729296</v>
      </c>
      <c r="I32" s="2">
        <f t="shared" si="2"/>
        <v>29934.186295210366</v>
      </c>
      <c r="J32" s="5">
        <f t="shared" si="3"/>
        <v>27008.760657646551</v>
      </c>
    </row>
    <row r="33" spans="5:10" x14ac:dyDescent="0.25">
      <c r="E33" s="1">
        <v>24</v>
      </c>
      <c r="F33" s="1">
        <v>2044</v>
      </c>
      <c r="G33" s="2">
        <f t="shared" si="0"/>
        <v>21236</v>
      </c>
      <c r="H33" s="2">
        <f t="shared" si="1"/>
        <v>30305.459612895229</v>
      </c>
      <c r="I33" s="2">
        <f t="shared" si="2"/>
        <v>30386.583586831879</v>
      </c>
      <c r="J33" s="5">
        <f t="shared" si="3"/>
        <v>27309.347733242368</v>
      </c>
    </row>
    <row r="34" spans="5:10" x14ac:dyDescent="0.25">
      <c r="E34" s="1">
        <v>25</v>
      </c>
      <c r="F34" s="1">
        <v>2045</v>
      </c>
      <c r="G34" s="2">
        <f t="shared" si="0"/>
        <v>21237.5</v>
      </c>
      <c r="H34" s="2">
        <f t="shared" si="1"/>
        <v>30760.041507088659</v>
      </c>
      <c r="I34" s="2">
        <f t="shared" si="2"/>
        <v>30845.81798795248</v>
      </c>
      <c r="J34" s="5">
        <f t="shared" si="3"/>
        <v>27614.453165013711</v>
      </c>
    </row>
    <row r="35" spans="5:10" x14ac:dyDescent="0.25">
      <c r="E35" s="3"/>
      <c r="F35" s="3"/>
      <c r="G35" s="6"/>
      <c r="H35" s="6"/>
      <c r="I35" s="6"/>
      <c r="J35" s="7"/>
    </row>
    <row r="36" spans="5:10" x14ac:dyDescent="0.25">
      <c r="E36" s="3"/>
      <c r="F36" s="3"/>
      <c r="G36" s="6"/>
      <c r="H36" s="6"/>
      <c r="I36" s="6"/>
      <c r="J36" s="7"/>
    </row>
    <row r="37" spans="5:10" x14ac:dyDescent="0.25">
      <c r="E37" s="3"/>
      <c r="F37" s="3"/>
      <c r="G37" s="6"/>
      <c r="H37" s="6"/>
      <c r="I37" s="6"/>
      <c r="J37" s="7"/>
    </row>
    <row r="38" spans="5:10" x14ac:dyDescent="0.25">
      <c r="E38" s="3"/>
      <c r="F38" s="3"/>
      <c r="G38" s="6"/>
      <c r="H38" s="6"/>
      <c r="I38" s="6"/>
      <c r="J38" s="7"/>
    </row>
    <row r="39" spans="5:10" x14ac:dyDescent="0.25">
      <c r="E39" s="3"/>
      <c r="F39" s="3"/>
      <c r="G39" s="6"/>
      <c r="H39" s="6"/>
      <c r="I39" s="6"/>
      <c r="J39" s="7"/>
    </row>
  </sheetData>
  <mergeCells count="7">
    <mergeCell ref="E6:J6"/>
    <mergeCell ref="E7:J7"/>
    <mergeCell ref="I2:J2"/>
    <mergeCell ref="I3:J3"/>
    <mergeCell ref="E2:H2"/>
    <mergeCell ref="E3:H3"/>
    <mergeCell ref="E4:I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B00EA4-7C2F-4988-A988-B442ACB1518F}">
  <sheetPr>
    <tabColor theme="5" tint="0.39997558519241921"/>
  </sheetPr>
  <dimension ref="B2:H34"/>
  <sheetViews>
    <sheetView tabSelected="1" workbookViewId="0">
      <selection activeCell="D9" sqref="D9"/>
    </sheetView>
  </sheetViews>
  <sheetFormatPr baseColWidth="10" defaultRowHeight="15" x14ac:dyDescent="0.25"/>
  <cols>
    <col min="4" max="4" width="16.140625" customWidth="1"/>
  </cols>
  <sheetData>
    <row r="2" spans="2:8" x14ac:dyDescent="0.25">
      <c r="B2" s="13" t="s">
        <v>15</v>
      </c>
      <c r="C2" s="13"/>
      <c r="D2" s="13"/>
      <c r="E2" s="13"/>
      <c r="F2" s="17">
        <v>220</v>
      </c>
      <c r="G2" s="18"/>
      <c r="H2" s="1" t="s">
        <v>16</v>
      </c>
    </row>
    <row r="3" spans="2:8" x14ac:dyDescent="0.25">
      <c r="B3" s="13" t="s">
        <v>8</v>
      </c>
      <c r="C3" s="13"/>
      <c r="D3" s="13"/>
      <c r="E3" s="13"/>
      <c r="F3" s="19">
        <v>1.5</v>
      </c>
      <c r="G3" s="20"/>
      <c r="H3" s="4" t="s">
        <v>17</v>
      </c>
    </row>
    <row r="4" spans="2:8" x14ac:dyDescent="0.25">
      <c r="B4" s="15"/>
      <c r="C4" s="15"/>
      <c r="D4" s="15"/>
      <c r="E4" s="15"/>
      <c r="F4" s="15"/>
      <c r="G4" s="15"/>
      <c r="H4" s="15"/>
    </row>
    <row r="5" spans="2:8" x14ac:dyDescent="0.25">
      <c r="B5" s="21"/>
      <c r="C5" s="21"/>
      <c r="D5" s="21"/>
      <c r="E5" s="21"/>
      <c r="F5" s="21"/>
      <c r="G5" s="21"/>
      <c r="H5" s="21"/>
    </row>
    <row r="6" spans="2:8" x14ac:dyDescent="0.25">
      <c r="B6" s="13" t="s">
        <v>6</v>
      </c>
      <c r="C6" s="13"/>
      <c r="D6" s="13"/>
      <c r="E6" s="13"/>
      <c r="F6" s="13"/>
      <c r="G6" s="13"/>
      <c r="H6" s="13"/>
    </row>
    <row r="7" spans="2:8" x14ac:dyDescent="0.25">
      <c r="B7" s="13" t="s">
        <v>15</v>
      </c>
      <c r="C7" s="13"/>
      <c r="D7" s="13"/>
      <c r="E7" s="13"/>
      <c r="F7" s="13"/>
      <c r="G7" s="13"/>
      <c r="H7" s="13"/>
    </row>
    <row r="8" spans="2:8" ht="60" x14ac:dyDescent="0.25">
      <c r="B8" s="8" t="s">
        <v>0</v>
      </c>
      <c r="C8" s="8" t="s">
        <v>1</v>
      </c>
      <c r="D8" s="8" t="s">
        <v>10</v>
      </c>
      <c r="E8" s="9" t="s">
        <v>11</v>
      </c>
      <c r="F8" s="9" t="s">
        <v>12</v>
      </c>
      <c r="G8" s="9" t="s">
        <v>13</v>
      </c>
      <c r="H8" s="10" t="s">
        <v>14</v>
      </c>
    </row>
    <row r="9" spans="2:8" x14ac:dyDescent="0.25">
      <c r="B9" s="12">
        <v>0</v>
      </c>
      <c r="C9" s="12">
        <v>2020</v>
      </c>
      <c r="D9" s="5">
        <f>POBLACIÓN!J9</f>
        <v>21200</v>
      </c>
      <c r="E9" s="11">
        <f>(D9*F$2)/86400</f>
        <v>53.981481481481481</v>
      </c>
      <c r="F9" s="11">
        <f>+E9*1.25</f>
        <v>67.476851851851848</v>
      </c>
      <c r="G9" s="11">
        <f>E9*3</f>
        <v>161.94444444444446</v>
      </c>
      <c r="H9" s="5">
        <f>F9*86.4</f>
        <v>5830</v>
      </c>
    </row>
    <row r="10" spans="2:8" x14ac:dyDescent="0.25">
      <c r="B10" s="12">
        <v>1</v>
      </c>
      <c r="C10" s="12">
        <v>2021</v>
      </c>
      <c r="D10" s="5">
        <f>POBLACIÓN!J10</f>
        <v>21413.298989932911</v>
      </c>
      <c r="E10" s="11">
        <f t="shared" ref="E10:E34" si="0">(D10*F$2)/86400</f>
        <v>54.524603909551395</v>
      </c>
      <c r="F10" s="11">
        <f t="shared" ref="F10:F34" si="1">+E10*1.25</f>
        <v>68.155754886939249</v>
      </c>
      <c r="G10" s="11">
        <f t="shared" ref="G10:G34" si="2">E10*3</f>
        <v>163.57381172865419</v>
      </c>
      <c r="H10" s="5">
        <f t="shared" ref="H10:H34" si="3">F10*86.4</f>
        <v>5888.6572222315517</v>
      </c>
    </row>
    <row r="11" spans="2:8" x14ac:dyDescent="0.25">
      <c r="B11" s="12">
        <v>2</v>
      </c>
      <c r="C11" s="12">
        <v>2022</v>
      </c>
      <c r="D11" s="5">
        <f>POBLACIÓN!J11</f>
        <v>21629.802039901293</v>
      </c>
      <c r="E11" s="11">
        <f t="shared" si="0"/>
        <v>55.07588482382274</v>
      </c>
      <c r="F11" s="11">
        <f t="shared" si="1"/>
        <v>68.844856029778427</v>
      </c>
      <c r="G11" s="11">
        <f t="shared" si="2"/>
        <v>165.22765447146821</v>
      </c>
      <c r="H11" s="5">
        <f t="shared" si="3"/>
        <v>5948.1955609728566</v>
      </c>
    </row>
    <row r="12" spans="2:8" x14ac:dyDescent="0.25">
      <c r="B12" s="12">
        <v>3</v>
      </c>
      <c r="C12" s="12">
        <v>2023</v>
      </c>
      <c r="D12" s="5">
        <f>POBLACIÓN!J12</f>
        <v>21849.557393298757</v>
      </c>
      <c r="E12" s="11">
        <f t="shared" si="0"/>
        <v>55.635447066269975</v>
      </c>
      <c r="F12" s="11">
        <f t="shared" si="1"/>
        <v>69.544308832837473</v>
      </c>
      <c r="G12" s="11">
        <f t="shared" si="2"/>
        <v>166.90634119880991</v>
      </c>
      <c r="H12" s="5">
        <f t="shared" si="3"/>
        <v>6008.628283157158</v>
      </c>
    </row>
    <row r="13" spans="2:8" x14ac:dyDescent="0.25">
      <c r="B13" s="12">
        <v>4</v>
      </c>
      <c r="C13" s="12">
        <v>2024</v>
      </c>
      <c r="D13" s="5">
        <f>POBLACIÓN!J13</f>
        <v>22072.614019927842</v>
      </c>
      <c r="E13" s="11">
        <f t="shared" si="0"/>
        <v>56.203415328519959</v>
      </c>
      <c r="F13" s="11">
        <f t="shared" si="1"/>
        <v>70.254269160649955</v>
      </c>
      <c r="G13" s="11">
        <f t="shared" si="2"/>
        <v>168.61024598555989</v>
      </c>
      <c r="H13" s="5">
        <f t="shared" si="3"/>
        <v>6069.9688554801569</v>
      </c>
    </row>
    <row r="14" spans="2:8" x14ac:dyDescent="0.25">
      <c r="B14" s="12">
        <v>5</v>
      </c>
      <c r="C14" s="12">
        <v>2025</v>
      </c>
      <c r="D14" s="5">
        <f>POBLACIÓN!J14</f>
        <v>22299.021626937832</v>
      </c>
      <c r="E14" s="11">
        <f t="shared" si="0"/>
        <v>56.779916179702816</v>
      </c>
      <c r="F14" s="11">
        <f t="shared" si="1"/>
        <v>70.974895224628526</v>
      </c>
      <c r="G14" s="11">
        <f t="shared" si="2"/>
        <v>170.33974853910846</v>
      </c>
      <c r="H14" s="5">
        <f t="shared" si="3"/>
        <v>6132.2309474079048</v>
      </c>
    </row>
    <row r="15" spans="2:8" x14ac:dyDescent="0.25">
      <c r="B15" s="12">
        <v>6</v>
      </c>
      <c r="C15" s="12">
        <v>2026</v>
      </c>
      <c r="D15" s="5">
        <f>POBLACIÓN!J15</f>
        <v>22528.830669927283</v>
      </c>
      <c r="E15" s="11">
        <f t="shared" si="0"/>
        <v>57.36507809472225</v>
      </c>
      <c r="F15" s="11">
        <f t="shared" si="1"/>
        <v>71.706347618402816</v>
      </c>
      <c r="G15" s="11">
        <f t="shared" si="2"/>
        <v>172.09523428416674</v>
      </c>
      <c r="H15" s="5">
        <f t="shared" si="3"/>
        <v>6195.4284342300034</v>
      </c>
    </row>
    <row r="16" spans="2:8" x14ac:dyDescent="0.25">
      <c r="B16" s="12">
        <v>7</v>
      </c>
      <c r="C16" s="12">
        <v>2027</v>
      </c>
      <c r="D16" s="5">
        <f>POBLACIÓN!J16</f>
        <v>22762.09236421371</v>
      </c>
      <c r="E16" s="11">
        <f t="shared" si="0"/>
        <v>57.959031482951573</v>
      </c>
      <c r="F16" s="11">
        <f t="shared" si="1"/>
        <v>72.448789353689463</v>
      </c>
      <c r="G16" s="11">
        <f t="shared" si="2"/>
        <v>173.87709444885473</v>
      </c>
      <c r="H16" s="5">
        <f t="shared" si="3"/>
        <v>6259.5754001587702</v>
      </c>
    </row>
    <row r="17" spans="2:8" x14ac:dyDescent="0.25">
      <c r="B17" s="12">
        <v>8</v>
      </c>
      <c r="C17" s="12">
        <v>2028</v>
      </c>
      <c r="D17" s="5">
        <f>POBLACIÓN!J17</f>
        <v>22998.85869627295</v>
      </c>
      <c r="E17" s="11">
        <f t="shared" si="0"/>
        <v>58.561908717361675</v>
      </c>
      <c r="F17" s="11">
        <f t="shared" si="1"/>
        <v>73.202385896702097</v>
      </c>
      <c r="G17" s="11">
        <f t="shared" si="2"/>
        <v>175.68572615208501</v>
      </c>
      <c r="H17" s="5">
        <f t="shared" si="3"/>
        <v>6324.686141475062</v>
      </c>
    </row>
    <row r="18" spans="2:8" x14ac:dyDescent="0.25">
      <c r="B18" s="12">
        <v>9</v>
      </c>
      <c r="C18" s="12">
        <v>2029</v>
      </c>
      <c r="D18" s="5">
        <f>POBLACIÓN!J18</f>
        <v>23239.182435350827</v>
      </c>
      <c r="E18" s="11">
        <f t="shared" si="0"/>
        <v>59.173844164087754</v>
      </c>
      <c r="F18" s="11">
        <f t="shared" si="1"/>
        <v>73.967305205109696</v>
      </c>
      <c r="G18" s="11">
        <f t="shared" si="2"/>
        <v>177.52153249226325</v>
      </c>
      <c r="H18" s="5">
        <f t="shared" si="3"/>
        <v>6390.7751697214781</v>
      </c>
    </row>
    <row r="19" spans="2:8" x14ac:dyDescent="0.25">
      <c r="B19" s="12">
        <v>10</v>
      </c>
      <c r="C19" s="12">
        <v>2030</v>
      </c>
      <c r="D19" s="5">
        <f>POBLACIÓN!J19</f>
        <v>23483.117145249609</v>
      </c>
      <c r="E19" s="11">
        <f t="shared" si="0"/>
        <v>59.794974212441133</v>
      </c>
      <c r="F19" s="11">
        <f t="shared" si="1"/>
        <v>74.743717765551423</v>
      </c>
      <c r="G19" s="11">
        <f t="shared" si="2"/>
        <v>179.3849226373234</v>
      </c>
      <c r="H19" s="5">
        <f t="shared" si="3"/>
        <v>6457.8572149436432</v>
      </c>
    </row>
    <row r="20" spans="2:8" x14ac:dyDescent="0.25">
      <c r="B20" s="12">
        <v>11</v>
      </c>
      <c r="C20" s="12">
        <v>2031</v>
      </c>
      <c r="D20" s="5">
        <f>POBLACIÓN!J20</f>
        <v>23730.717196291978</v>
      </c>
      <c r="E20" s="11">
        <f t="shared" si="0"/>
        <v>60.425437305373087</v>
      </c>
      <c r="F20" s="11">
        <f t="shared" si="1"/>
        <v>75.531796631716361</v>
      </c>
      <c r="G20" s="11">
        <f t="shared" si="2"/>
        <v>181.27631191611925</v>
      </c>
      <c r="H20" s="5">
        <f t="shared" si="3"/>
        <v>6525.9472289802943</v>
      </c>
    </row>
    <row r="21" spans="2:8" x14ac:dyDescent="0.25">
      <c r="B21" s="12">
        <v>12</v>
      </c>
      <c r="C21" s="12">
        <v>2032</v>
      </c>
      <c r="D21" s="5">
        <f>POBLACIÓN!J21</f>
        <v>23982.037777465124</v>
      </c>
      <c r="E21" s="11">
        <f t="shared" si="0"/>
        <v>61.06537397039731</v>
      </c>
      <c r="F21" s="11">
        <f t="shared" si="1"/>
        <v>76.331717462996636</v>
      </c>
      <c r="G21" s="11">
        <f t="shared" si="2"/>
        <v>183.19612191119194</v>
      </c>
      <c r="H21" s="5">
        <f t="shared" si="3"/>
        <v>6595.06038880291</v>
      </c>
    </row>
    <row r="22" spans="2:8" x14ac:dyDescent="0.25">
      <c r="B22" s="12">
        <v>13</v>
      </c>
      <c r="C22" s="12">
        <v>2033</v>
      </c>
      <c r="D22" s="5">
        <f>POBLACIÓN!J22</f>
        <v>24237.13490874771</v>
      </c>
      <c r="E22" s="11">
        <f t="shared" si="0"/>
        <v>61.714926850977967</v>
      </c>
      <c r="F22" s="11">
        <f t="shared" si="1"/>
        <v>77.143658563722454</v>
      </c>
      <c r="G22" s="11">
        <f t="shared" si="2"/>
        <v>185.1447805529339</v>
      </c>
      <c r="H22" s="5">
        <f t="shared" si="3"/>
        <v>6665.2120999056206</v>
      </c>
    </row>
    <row r="23" spans="2:8" x14ac:dyDescent="0.25">
      <c r="B23" s="12">
        <v>14</v>
      </c>
      <c r="C23" s="12">
        <v>2034</v>
      </c>
      <c r="D23" s="5">
        <f>POBLACIÓN!J23</f>
        <v>24496.06545362245</v>
      </c>
      <c r="E23" s="11">
        <f t="shared" si="0"/>
        <v>62.374240738390505</v>
      </c>
      <c r="F23" s="11">
        <f t="shared" si="1"/>
        <v>77.967800922988133</v>
      </c>
      <c r="G23" s="11">
        <f t="shared" si="2"/>
        <v>187.12272221517151</v>
      </c>
      <c r="H23" s="5">
        <f t="shared" si="3"/>
        <v>6736.4179997461752</v>
      </c>
    </row>
    <row r="24" spans="2:8" x14ac:dyDescent="0.25">
      <c r="B24" s="12">
        <v>15</v>
      </c>
      <c r="C24" s="12">
        <v>2035</v>
      </c>
      <c r="D24" s="5">
        <f>POBLACIÓN!J24</f>
        <v>24758.887131777108</v>
      </c>
      <c r="E24" s="11">
        <f t="shared" si="0"/>
        <v>63.043462604062086</v>
      </c>
      <c r="F24" s="11">
        <f t="shared" si="1"/>
        <v>78.804328255077607</v>
      </c>
      <c r="G24" s="11">
        <f t="shared" si="2"/>
        <v>189.13038781218626</v>
      </c>
      <c r="H24" s="5">
        <f t="shared" si="3"/>
        <v>6808.6939612387059</v>
      </c>
    </row>
    <row r="25" spans="2:8" x14ac:dyDescent="0.25">
      <c r="B25" s="12">
        <v>16</v>
      </c>
      <c r="C25" s="12">
        <v>2036</v>
      </c>
      <c r="D25" s="5">
        <f>POBLACIÓN!J25</f>
        <v>25025.658531996716</v>
      </c>
      <c r="E25" s="11">
        <f t="shared" si="0"/>
        <v>63.72274163239905</v>
      </c>
      <c r="F25" s="11">
        <f t="shared" si="1"/>
        <v>79.653427040498812</v>
      </c>
      <c r="G25" s="11">
        <f t="shared" si="2"/>
        <v>191.16822489719715</v>
      </c>
      <c r="H25" s="5">
        <f t="shared" si="3"/>
        <v>6882.0560962990976</v>
      </c>
    </row>
    <row r="26" spans="2:8" x14ac:dyDescent="0.25">
      <c r="B26" s="12">
        <v>17</v>
      </c>
      <c r="C26" s="12">
        <v>2037</v>
      </c>
      <c r="D26" s="5">
        <f>POBLACIÓN!J26</f>
        <v>25296.439125249952</v>
      </c>
      <c r="E26" s="11">
        <f t="shared" si="0"/>
        <v>64.412229254108667</v>
      </c>
      <c r="F26" s="11">
        <f t="shared" si="1"/>
        <v>80.515286567635826</v>
      </c>
      <c r="G26" s="11">
        <f t="shared" si="2"/>
        <v>193.236687762326</v>
      </c>
      <c r="H26" s="5">
        <f t="shared" si="3"/>
        <v>6956.5207594437361</v>
      </c>
    </row>
    <row r="27" spans="2:8" x14ac:dyDescent="0.25">
      <c r="B27" s="12">
        <v>18</v>
      </c>
      <c r="C27" s="12">
        <v>2038</v>
      </c>
      <c r="D27" s="5">
        <f>POBLACIÓN!J27</f>
        <v>25571.289277972537</v>
      </c>
      <c r="E27" s="11">
        <f t="shared" si="0"/>
        <v>65.112079180022661</v>
      </c>
      <c r="F27" s="11">
        <f t="shared" si="1"/>
        <v>81.390098975028323</v>
      </c>
      <c r="G27" s="11">
        <f t="shared" si="2"/>
        <v>195.336237540068</v>
      </c>
      <c r="H27" s="5">
        <f t="shared" si="3"/>
        <v>7032.1045514424477</v>
      </c>
    </row>
    <row r="28" spans="2:8" x14ac:dyDescent="0.25">
      <c r="B28" s="12">
        <v>19</v>
      </c>
      <c r="C28" s="12">
        <v>2039</v>
      </c>
      <c r="D28" s="5">
        <f>POBLACIÓN!J28</f>
        <v>25850.270265550684</v>
      </c>
      <c r="E28" s="11">
        <f t="shared" si="0"/>
        <v>65.822447435429979</v>
      </c>
      <c r="F28" s="11">
        <f t="shared" si="1"/>
        <v>82.278059294287473</v>
      </c>
      <c r="G28" s="11">
        <f t="shared" si="2"/>
        <v>197.46734230628994</v>
      </c>
      <c r="H28" s="5">
        <f t="shared" si="3"/>
        <v>7108.8243230264379</v>
      </c>
    </row>
    <row r="29" spans="2:8" x14ac:dyDescent="0.25">
      <c r="B29" s="12">
        <v>20</v>
      </c>
      <c r="C29" s="12">
        <v>2040</v>
      </c>
      <c r="D29" s="5">
        <f>POBLACIÓN!J29</f>
        <v>26133.444286007525</v>
      </c>
      <c r="E29" s="11">
        <f t="shared" si="0"/>
        <v>66.54349239492656</v>
      </c>
      <c r="F29" s="11">
        <f t="shared" si="1"/>
        <v>83.179365493658196</v>
      </c>
      <c r="G29" s="11">
        <f t="shared" si="2"/>
        <v>199.63047718477969</v>
      </c>
      <c r="H29" s="5">
        <f t="shared" si="3"/>
        <v>7186.6971786520689</v>
      </c>
    </row>
    <row r="30" spans="2:8" x14ac:dyDescent="0.25">
      <c r="B30" s="12">
        <v>21</v>
      </c>
      <c r="C30" s="12">
        <v>2041</v>
      </c>
      <c r="D30" s="5">
        <f>POBLACIÓN!J30</f>
        <v>26420.874473895688</v>
      </c>
      <c r="E30" s="11">
        <f t="shared" si="0"/>
        <v>67.275374817789938</v>
      </c>
      <c r="F30" s="11">
        <f t="shared" si="1"/>
        <v>84.094218522237426</v>
      </c>
      <c r="G30" s="11">
        <f t="shared" si="2"/>
        <v>201.8261244533698</v>
      </c>
      <c r="H30" s="5">
        <f t="shared" si="3"/>
        <v>7265.740480321314</v>
      </c>
    </row>
    <row r="31" spans="2:8" x14ac:dyDescent="0.25">
      <c r="B31" s="12">
        <v>22</v>
      </c>
      <c r="C31" s="12">
        <v>2042</v>
      </c>
      <c r="D31" s="5">
        <f>POBLACIÓN!J31</f>
        <v>26712.624914398988</v>
      </c>
      <c r="E31" s="11">
        <f t="shared" si="0"/>
        <v>68.018257883886307</v>
      </c>
      <c r="F31" s="11">
        <f t="shared" si="1"/>
        <v>85.02282235485788</v>
      </c>
      <c r="G31" s="11">
        <f t="shared" si="2"/>
        <v>204.05477365165893</v>
      </c>
      <c r="H31" s="5">
        <f t="shared" si="3"/>
        <v>7345.9718514597216</v>
      </c>
    </row>
    <row r="32" spans="2:8" x14ac:dyDescent="0.25">
      <c r="B32" s="12">
        <v>23</v>
      </c>
      <c r="C32" s="12">
        <v>2043</v>
      </c>
      <c r="D32" s="5">
        <f>POBLACIÓN!J32</f>
        <v>27008.760657646551</v>
      </c>
      <c r="E32" s="11">
        <f t="shared" si="0"/>
        <v>68.772307230118528</v>
      </c>
      <c r="F32" s="11">
        <f t="shared" si="1"/>
        <v>85.965384037648164</v>
      </c>
      <c r="G32" s="11">
        <f t="shared" si="2"/>
        <v>206.31692169035557</v>
      </c>
      <c r="H32" s="5">
        <f t="shared" si="3"/>
        <v>7427.4091808528019</v>
      </c>
    </row>
    <row r="33" spans="2:8" x14ac:dyDescent="0.25">
      <c r="B33" s="12">
        <v>24</v>
      </c>
      <c r="C33" s="12">
        <v>2044</v>
      </c>
      <c r="D33" s="5">
        <f>POBLACIÓN!J33</f>
        <v>27309.347733242368</v>
      </c>
      <c r="E33" s="11">
        <f t="shared" si="0"/>
        <v>69.537690987422707</v>
      </c>
      <c r="F33" s="11">
        <f t="shared" si="1"/>
        <v>86.922113734278383</v>
      </c>
      <c r="G33" s="11">
        <f t="shared" si="2"/>
        <v>208.61307296226812</v>
      </c>
      <c r="H33" s="5">
        <f t="shared" si="3"/>
        <v>7510.0706266416528</v>
      </c>
    </row>
    <row r="34" spans="2:8" x14ac:dyDescent="0.25">
      <c r="B34" s="12">
        <v>25</v>
      </c>
      <c r="C34" s="12">
        <v>2045</v>
      </c>
      <c r="D34" s="5">
        <f>POBLACIÓN!J34</f>
        <v>27614.453165013711</v>
      </c>
      <c r="E34" s="11">
        <f t="shared" si="0"/>
        <v>70.314579818321945</v>
      </c>
      <c r="F34" s="11">
        <f t="shared" si="1"/>
        <v>87.893224772902428</v>
      </c>
      <c r="G34" s="11">
        <f t="shared" si="2"/>
        <v>210.94373945496585</v>
      </c>
      <c r="H34" s="5">
        <f t="shared" si="3"/>
        <v>7593.9746203787699</v>
      </c>
    </row>
  </sheetData>
  <mergeCells count="7">
    <mergeCell ref="B6:H6"/>
    <mergeCell ref="B7:H7"/>
    <mergeCell ref="B2:E2"/>
    <mergeCell ref="F2:G2"/>
    <mergeCell ref="B3:E3"/>
    <mergeCell ref="F3:G3"/>
    <mergeCell ref="B4:H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POBLACIÓN</vt:lpstr>
      <vt:lpstr>DOTACIÓN FUTURA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CEVALLOS</dc:creator>
  <cp:lastModifiedBy>CEVALLOS</cp:lastModifiedBy>
  <dcterms:created xsi:type="dcterms:W3CDTF">2020-06-24T18:23:02Z</dcterms:created>
  <dcterms:modified xsi:type="dcterms:W3CDTF">2020-10-04T09:50:27Z</dcterms:modified>
</cp:coreProperties>
</file>